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120" activeTab="1"/>
  </bookViews>
  <sheets>
    <sheet name="Sudačka lista-PRAZNO" sheetId="1" r:id="rId1"/>
    <sheet name="Sudačka lista" sheetId="2" r:id="rId2"/>
  </sheets>
  <definedNames>
    <definedName name="_xlnm.Print_Area" localSheetId="1">'Sudačka lista'!$B$6:$O$32</definedName>
  </definedNames>
  <calcPr fullCalcOnLoad="1"/>
</workbook>
</file>

<file path=xl/sharedStrings.xml><?xml version="1.0" encoding="utf-8"?>
<sst xmlns="http://schemas.openxmlformats.org/spreadsheetml/2006/main" count="191" uniqueCount="127">
  <si>
    <t>NAZIV NATJECANJA:</t>
  </si>
  <si>
    <t>km:</t>
  </si>
  <si>
    <t>BROJ ETAPA:</t>
  </si>
  <si>
    <t>ORGANIZATOR:</t>
  </si>
  <si>
    <t>MJESTO:</t>
  </si>
  <si>
    <t>DATUM:</t>
  </si>
  <si>
    <t>PLASMAN</t>
  </si>
  <si>
    <t>BODOVI</t>
  </si>
  <si>
    <t>ČISTO VRIJEME</t>
  </si>
  <si>
    <t>DRUGA ETAPA</t>
  </si>
  <si>
    <t>PRVA ETAPA</t>
  </si>
  <si>
    <t>ZBOR SUDACA - SEKCIJA ZA DALJINSKO JAHANJE</t>
  </si>
  <si>
    <t>VET. VRATA</t>
  </si>
  <si>
    <t>VET. PREGLED</t>
  </si>
  <si>
    <t>Ime i prezime natjecatelja</t>
  </si>
  <si>
    <t>Red. br.</t>
  </si>
  <si>
    <t>Ime konja</t>
  </si>
  <si>
    <t>Klub</t>
  </si>
  <si>
    <t>IZRAČUN</t>
  </si>
  <si>
    <t>SUDAČKO VIJEĆE:</t>
  </si>
  <si>
    <t>UKUPNO VRIJEME</t>
  </si>
  <si>
    <t>OBAVEZNA PAUZA</t>
  </si>
  <si>
    <t>IZRAČUN BODOVA</t>
  </si>
  <si>
    <t>SATI</t>
  </si>
  <si>
    <t>MINUTE</t>
  </si>
  <si>
    <t>SEKUNDE</t>
  </si>
  <si>
    <t>HANDICAP</t>
  </si>
  <si>
    <t>TREĆA ETAPA</t>
  </si>
  <si>
    <t>START 1. ETAPE</t>
  </si>
  <si>
    <t>START 2. ETAPE</t>
  </si>
  <si>
    <t>START 3. ETAPE</t>
  </si>
  <si>
    <t>Vrijeme 1. etape</t>
  </si>
  <si>
    <t>Vrijeme 2. etape</t>
  </si>
  <si>
    <t>Vrijeme 3. etape</t>
  </si>
  <si>
    <t>ZAPISNIK - DALJINSKO JAHANJE - SENIORI</t>
  </si>
  <si>
    <t>Otrovanec - 2010</t>
  </si>
  <si>
    <t>KK ''Zlatni Klas''</t>
  </si>
  <si>
    <t>Otrovanec</t>
  </si>
  <si>
    <t>17.4.2010.</t>
  </si>
  <si>
    <t>ZAPISNIK - DALJINSKO JAHANJE</t>
  </si>
  <si>
    <t>Kukavica-2010.</t>
  </si>
  <si>
    <t>V. Pisanica</t>
  </si>
  <si>
    <t>KU ''Konji Gizdavi''</t>
  </si>
  <si>
    <t>20.-23.5.2010.</t>
  </si>
  <si>
    <t>koeficjenti</t>
  </si>
  <si>
    <t>Koeficjent</t>
  </si>
  <si>
    <t>BALKANSKA LIGA - I. KOLO - REPUBLIKA HRVATSKA</t>
  </si>
  <si>
    <t xml:space="preserve">PELJTO MIHRAD </t>
  </si>
  <si>
    <t>MABROUK 85</t>
  </si>
  <si>
    <t>BIH</t>
  </si>
  <si>
    <t>EMINA KAZAZOVIĆ</t>
  </si>
  <si>
    <t>SANA 639</t>
  </si>
  <si>
    <t>TARIK BEĆAR</t>
  </si>
  <si>
    <t>MARIJA PEJIĆ</t>
  </si>
  <si>
    <t>MILA MELANI PEJIĆ</t>
  </si>
  <si>
    <t>SAABICH 316</t>
  </si>
  <si>
    <t>AZAR</t>
  </si>
  <si>
    <t>CEZAR</t>
  </si>
  <si>
    <t>MIRKO KARADŽIĆ</t>
  </si>
  <si>
    <t>JANOŠ HORVAT</t>
  </si>
  <si>
    <t>MARINA GUNJAČA</t>
  </si>
  <si>
    <t>JOVANA MILANOV</t>
  </si>
  <si>
    <t>DANICA JOVANOVIĆ</t>
  </si>
  <si>
    <t>CILE</t>
  </si>
  <si>
    <t>MELODY DANCER</t>
  </si>
  <si>
    <t>ČIROKI</t>
  </si>
  <si>
    <t>DONA</t>
  </si>
  <si>
    <t>TWO HEARTS</t>
  </si>
  <si>
    <t>BRANKO KOVAČIĆ</t>
  </si>
  <si>
    <t>DOMINIK ŠEBALJ</t>
  </si>
  <si>
    <t>MATEA JURINA</t>
  </si>
  <si>
    <t>ZDENKO SAMARDŽIĆ</t>
  </si>
  <si>
    <t>MARIN SAMARDŽIĆ</t>
  </si>
  <si>
    <t>MILAN PALČIĆ</t>
  </si>
  <si>
    <t>MILAN JURKOVIĆ</t>
  </si>
  <si>
    <t>BRANKO TKALČEC</t>
  </si>
  <si>
    <t>SABINA PAVLOVIĆ</t>
  </si>
  <si>
    <t>ŽELJKO RADOLA</t>
  </si>
  <si>
    <t>PETRA ŠEBELIĆ</t>
  </si>
  <si>
    <t>OLESJA WIRNSBERGER</t>
  </si>
  <si>
    <t xml:space="preserve">MARIJA SKENDER </t>
  </si>
  <si>
    <t>FARINO</t>
  </si>
  <si>
    <t>SONIK</t>
  </si>
  <si>
    <t>ORION</t>
  </si>
  <si>
    <t>BEETHOVEN</t>
  </si>
  <si>
    <t>SATURN</t>
  </si>
  <si>
    <t>SALLY</t>
  </si>
  <si>
    <t>ANDA</t>
  </si>
  <si>
    <t>APRIL</t>
  </si>
  <si>
    <t>FLORET</t>
  </si>
  <si>
    <t>STORNY</t>
  </si>
  <si>
    <t>WOLF 848</t>
  </si>
  <si>
    <t>850 DŽON</t>
  </si>
  <si>
    <t>RUŽA</t>
  </si>
  <si>
    <t>LAJLA</t>
  </si>
  <si>
    <t xml:space="preserve">SRBIJA </t>
  </si>
  <si>
    <t>VLADO VOHRALIK</t>
  </si>
  <si>
    <t>ODUSTALA</t>
  </si>
  <si>
    <t>DISKV.</t>
  </si>
  <si>
    <t>ODUSTAO</t>
  </si>
  <si>
    <t>KLARA NOVAKOVIĆ</t>
  </si>
  <si>
    <t xml:space="preserve">HRV 1 </t>
  </si>
  <si>
    <t xml:space="preserve">HRV 4 </t>
  </si>
  <si>
    <t>BIH-1</t>
  </si>
  <si>
    <t xml:space="preserve">SRBIJA-1 </t>
  </si>
  <si>
    <t xml:space="preserve">HRV-2 </t>
  </si>
  <si>
    <t>Ekipe</t>
  </si>
  <si>
    <t xml:space="preserve">HRV-3 </t>
  </si>
  <si>
    <t xml:space="preserve">HRV-1 </t>
  </si>
  <si>
    <t xml:space="preserve">HRV-4 </t>
  </si>
  <si>
    <t>1.</t>
  </si>
  <si>
    <t>2.</t>
  </si>
  <si>
    <t>3.</t>
  </si>
  <si>
    <t>SOKOL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</si>
  <si>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</si>
  <si>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</si>
  <si>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</si>
  <si>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</si>
  <si>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</si>
  <si>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</si>
  <si>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</si>
  <si>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</si>
  <si>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</si>
  <si>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</si>
  <si>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</si>
  <si>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</si>
  <si>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Konstanta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</si>
</sst>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h:mm:ss;@"/>
    <numFmt numFmtId="165" formatCode="h:mm;@"/>
  </numFmts>
  <fonts count="2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ck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165" fontId="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64" fontId="5" fillId="0" borderId="13" xfId="0" applyNumberFormat="1" applyFont="1" applyBorder="1" applyAlignment="1">
      <alignment horizontal="right" vertical="center"/>
    </xf>
    <xf numFmtId="164" fontId="5" fillId="0" borderId="14" xfId="0" applyNumberFormat="1" applyFont="1" applyBorder="1" applyAlignment="1">
      <alignment horizontal="right" vertical="center"/>
    </xf>
    <xf numFmtId="164" fontId="8" fillId="0" borderId="14" xfId="0" applyNumberFormat="1" applyFont="1" applyBorder="1" applyAlignment="1">
      <alignment horizontal="right" vertical="center"/>
    </xf>
    <xf numFmtId="164" fontId="9" fillId="0" borderId="1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20" fontId="5" fillId="0" borderId="18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textRotation="90" wrapText="1"/>
    </xf>
    <xf numFmtId="0" fontId="7" fillId="0" borderId="3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38" xfId="0" applyFont="1" applyBorder="1" applyAlignment="1">
      <alignment horizontal="center" vertical="center" textRotation="90" wrapText="1"/>
    </xf>
    <xf numFmtId="0" fontId="0" fillId="0" borderId="28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B1">
      <selection activeCell="S19" sqref="S19"/>
    </sheetView>
  </sheetViews>
  <sheetFormatPr defaultColWidth="9.140625" defaultRowHeight="12.75"/>
  <cols>
    <col min="1" max="1" width="5.57421875" style="0" customWidth="1"/>
    <col min="2" max="2" width="22.7109375" style="0" customWidth="1"/>
    <col min="3" max="3" width="11.421875" style="0" customWidth="1"/>
    <col min="4" max="4" width="11.8515625" style="0" customWidth="1"/>
    <col min="5" max="12" width="7.00390625" style="0" bestFit="1" customWidth="1"/>
    <col min="13" max="13" width="6.8515625" style="0" customWidth="1"/>
    <col min="14" max="15" width="8.7109375" style="0" customWidth="1"/>
    <col min="16" max="16" width="5.57421875" style="0" customWidth="1"/>
    <col min="17" max="17" width="6.00390625" style="0" customWidth="1"/>
    <col min="18" max="18" width="11.8515625" style="0" customWidth="1"/>
    <col min="19" max="20" width="12.421875" style="0" customWidth="1"/>
  </cols>
  <sheetData>
    <row r="1" spans="2:16" ht="23.25">
      <c r="B1" s="93" t="s">
        <v>11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2:16" ht="20.25">
      <c r="B2" s="94" t="s">
        <v>34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5.75">
      <c r="A3" s="80" t="s">
        <v>0</v>
      </c>
      <c r="B3" s="80"/>
      <c r="C3" s="95" t="s">
        <v>35</v>
      </c>
      <c r="D3" s="95"/>
      <c r="E3" s="95"/>
      <c r="F3" s="3" t="s">
        <v>1</v>
      </c>
      <c r="G3" s="95">
        <v>63</v>
      </c>
      <c r="H3" s="95"/>
      <c r="I3" s="81" t="s">
        <v>2</v>
      </c>
      <c r="J3" s="81"/>
      <c r="K3" s="81"/>
      <c r="L3" s="81"/>
      <c r="M3" s="81"/>
      <c r="N3" s="95">
        <v>3</v>
      </c>
      <c r="O3" s="95"/>
      <c r="P3" s="95"/>
    </row>
    <row r="4" spans="1:16" ht="15.75">
      <c r="A4" s="80" t="s">
        <v>3</v>
      </c>
      <c r="B4" s="80"/>
      <c r="C4" s="78" t="s">
        <v>36</v>
      </c>
      <c r="D4" s="78"/>
      <c r="E4" s="78"/>
      <c r="F4" s="81" t="s">
        <v>4</v>
      </c>
      <c r="G4" s="81"/>
      <c r="H4" s="78" t="s">
        <v>37</v>
      </c>
      <c r="I4" s="78"/>
      <c r="J4" s="81" t="s">
        <v>5</v>
      </c>
      <c r="K4" s="81"/>
      <c r="L4" s="81"/>
      <c r="M4" s="81"/>
      <c r="N4" s="78" t="s">
        <v>38</v>
      </c>
      <c r="O4" s="78"/>
      <c r="P4" s="78"/>
    </row>
    <row r="5" spans="2:20" ht="14.25" customHeight="1" thickBot="1"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4"/>
      <c r="S5" s="4"/>
      <c r="T5" s="4"/>
    </row>
    <row r="6" spans="1:24" ht="24" customHeight="1" thickTop="1">
      <c r="A6" s="96" t="s">
        <v>15</v>
      </c>
      <c r="B6" s="102" t="s">
        <v>14</v>
      </c>
      <c r="C6" s="85" t="s">
        <v>16</v>
      </c>
      <c r="D6" s="100" t="s">
        <v>17</v>
      </c>
      <c r="E6" s="82" t="s">
        <v>10</v>
      </c>
      <c r="F6" s="83"/>
      <c r="G6" s="84"/>
      <c r="H6" s="82" t="s">
        <v>9</v>
      </c>
      <c r="I6" s="83"/>
      <c r="J6" s="84"/>
      <c r="K6" s="82" t="s">
        <v>27</v>
      </c>
      <c r="L6" s="83"/>
      <c r="M6" s="82" t="s">
        <v>18</v>
      </c>
      <c r="N6" s="83"/>
      <c r="O6" s="83"/>
      <c r="P6" s="83"/>
      <c r="Q6" s="98"/>
      <c r="R6" s="92" t="s">
        <v>31</v>
      </c>
      <c r="S6" s="91" t="s">
        <v>32</v>
      </c>
      <c r="T6" s="91" t="s">
        <v>33</v>
      </c>
      <c r="U6" s="87" t="s">
        <v>21</v>
      </c>
      <c r="V6" s="77" t="s">
        <v>22</v>
      </c>
      <c r="W6" s="77"/>
      <c r="X6" s="77"/>
    </row>
    <row r="7" spans="1:24" ht="55.5" customHeight="1" thickBot="1">
      <c r="A7" s="97"/>
      <c r="B7" s="74"/>
      <c r="C7" s="86"/>
      <c r="D7" s="101"/>
      <c r="E7" s="13" t="s">
        <v>28</v>
      </c>
      <c r="F7" s="13" t="s">
        <v>12</v>
      </c>
      <c r="G7" s="13" t="s">
        <v>13</v>
      </c>
      <c r="H7" s="13" t="s">
        <v>29</v>
      </c>
      <c r="I7" s="13" t="s">
        <v>12</v>
      </c>
      <c r="J7" s="13" t="s">
        <v>13</v>
      </c>
      <c r="K7" s="13" t="s">
        <v>30</v>
      </c>
      <c r="L7" s="13" t="s">
        <v>13</v>
      </c>
      <c r="M7" s="13" t="s">
        <v>8</v>
      </c>
      <c r="N7" s="13" t="s">
        <v>26</v>
      </c>
      <c r="O7" s="13" t="s">
        <v>20</v>
      </c>
      <c r="P7" s="14" t="s">
        <v>7</v>
      </c>
      <c r="Q7" s="15" t="s">
        <v>6</v>
      </c>
      <c r="R7" s="92"/>
      <c r="S7" s="91"/>
      <c r="T7" s="91"/>
      <c r="U7" s="88"/>
      <c r="V7" s="6" t="s">
        <v>23</v>
      </c>
      <c r="W7" s="6" t="s">
        <v>24</v>
      </c>
      <c r="X7" s="6" t="s">
        <v>25</v>
      </c>
    </row>
    <row r="8" spans="1:24" ht="19.5" customHeight="1">
      <c r="A8" s="16"/>
      <c r="B8" s="17"/>
      <c r="C8" s="18"/>
      <c r="D8" s="19"/>
      <c r="E8" s="20">
        <v>0.5</v>
      </c>
      <c r="F8" s="20">
        <v>0.5487268518518519</v>
      </c>
      <c r="G8" s="20">
        <v>0.5556712962962963</v>
      </c>
      <c r="H8" s="21">
        <f>+G8+U8</f>
        <v>0.5869212962962963</v>
      </c>
      <c r="I8" s="20">
        <v>0.6111805555555555</v>
      </c>
      <c r="J8" s="20">
        <v>0.618287037037037</v>
      </c>
      <c r="K8" s="21">
        <f>+J8+U8</f>
        <v>0.649537037037037</v>
      </c>
      <c r="L8" s="20">
        <v>0.6666666666666666</v>
      </c>
      <c r="M8" s="22">
        <f>+R8+S8+T8</f>
        <v>0.10416666666666663</v>
      </c>
      <c r="N8" s="20">
        <v>0</v>
      </c>
      <c r="O8" s="23">
        <f>+M8+N8</f>
        <v>0.10416666666666663</v>
      </c>
      <c r="P8" s="24">
        <f>+V8+W8+(X8/60)</f>
        <v>150</v>
      </c>
      <c r="Q8" s="25"/>
      <c r="R8" s="12">
        <f>+G8-E8</f>
        <v>0.0556712962962963</v>
      </c>
      <c r="S8" s="12">
        <f>+J8-H8</f>
        <v>0.03136574074074072</v>
      </c>
      <c r="T8" s="12">
        <f>+L8-K8</f>
        <v>0.017129629629629606</v>
      </c>
      <c r="U8" s="5">
        <v>0.03125</v>
      </c>
      <c r="V8" s="10">
        <f>(HOUR(O8))*60</f>
        <v>120</v>
      </c>
      <c r="W8" s="10">
        <f>MINUTE(O8)</f>
        <v>30</v>
      </c>
      <c r="X8" s="10">
        <f>SECOND(O8)</f>
        <v>0</v>
      </c>
    </row>
    <row r="9" spans="1:24" ht="19.5" customHeight="1">
      <c r="A9" s="26"/>
      <c r="B9" s="27"/>
      <c r="C9" s="27"/>
      <c r="D9" s="28"/>
      <c r="E9" s="29"/>
      <c r="F9" s="27"/>
      <c r="G9" s="27"/>
      <c r="H9" s="30"/>
      <c r="I9" s="27"/>
      <c r="J9" s="27"/>
      <c r="K9" s="30"/>
      <c r="L9" s="30"/>
      <c r="M9" s="30"/>
      <c r="N9" s="27"/>
      <c r="O9" s="27"/>
      <c r="P9" s="27"/>
      <c r="Q9" s="31"/>
      <c r="R9" s="7"/>
      <c r="S9" s="7"/>
      <c r="T9" s="7"/>
      <c r="X9" s="11"/>
    </row>
    <row r="10" spans="1:24" ht="19.5" customHeight="1">
      <c r="A10" s="26"/>
      <c r="B10" s="27"/>
      <c r="C10" s="27"/>
      <c r="D10" s="28"/>
      <c r="E10" s="29"/>
      <c r="F10" s="27"/>
      <c r="G10" s="27"/>
      <c r="H10" s="30"/>
      <c r="I10" s="27"/>
      <c r="J10" s="27"/>
      <c r="K10" s="30"/>
      <c r="L10" s="30"/>
      <c r="M10" s="30"/>
      <c r="N10" s="27"/>
      <c r="O10" s="27"/>
      <c r="P10" s="27"/>
      <c r="Q10" s="31"/>
      <c r="R10" s="7"/>
      <c r="S10" s="7"/>
      <c r="T10" s="7"/>
      <c r="X10" s="11"/>
    </row>
    <row r="11" spans="1:24" ht="19.5" customHeight="1">
      <c r="A11" s="26"/>
      <c r="B11" s="27"/>
      <c r="C11" s="27"/>
      <c r="D11" s="28"/>
      <c r="E11" s="29"/>
      <c r="F11" s="27"/>
      <c r="G11" s="27"/>
      <c r="H11" s="30"/>
      <c r="I11" s="27"/>
      <c r="J11" s="27"/>
      <c r="K11" s="30"/>
      <c r="L11" s="30"/>
      <c r="M11" s="30"/>
      <c r="N11" s="27"/>
      <c r="O11" s="27"/>
      <c r="P11" s="27"/>
      <c r="Q11" s="31"/>
      <c r="R11" s="7"/>
      <c r="S11" s="7"/>
      <c r="T11" s="7"/>
      <c r="X11" s="11"/>
    </row>
    <row r="12" spans="1:24" ht="19.5" customHeight="1">
      <c r="A12" s="26"/>
      <c r="B12" s="27"/>
      <c r="C12" s="27"/>
      <c r="D12" s="28"/>
      <c r="E12" s="29"/>
      <c r="F12" s="27"/>
      <c r="G12" s="27"/>
      <c r="H12" s="30"/>
      <c r="I12" s="27"/>
      <c r="J12" s="27"/>
      <c r="K12" s="30"/>
      <c r="L12" s="30"/>
      <c r="M12" s="30"/>
      <c r="N12" s="27"/>
      <c r="O12" s="27"/>
      <c r="P12" s="27"/>
      <c r="Q12" s="31"/>
      <c r="R12" s="7"/>
      <c r="S12" s="7"/>
      <c r="T12" s="7"/>
      <c r="X12" s="11"/>
    </row>
    <row r="13" spans="1:24" ht="19.5" customHeight="1">
      <c r="A13" s="26"/>
      <c r="B13" s="27"/>
      <c r="C13" s="27"/>
      <c r="D13" s="28"/>
      <c r="E13" s="29"/>
      <c r="F13" s="27"/>
      <c r="G13" s="27"/>
      <c r="H13" s="30"/>
      <c r="I13" s="27"/>
      <c r="J13" s="27"/>
      <c r="K13" s="30"/>
      <c r="L13" s="30"/>
      <c r="M13" s="30"/>
      <c r="N13" s="27"/>
      <c r="O13" s="27"/>
      <c r="P13" s="32"/>
      <c r="Q13" s="31"/>
      <c r="R13" s="7"/>
      <c r="S13" s="7"/>
      <c r="T13" s="7"/>
      <c r="X13" s="11"/>
    </row>
    <row r="14" spans="1:24" ht="19.5" customHeight="1">
      <c r="A14" s="26"/>
      <c r="B14" s="27"/>
      <c r="C14" s="27"/>
      <c r="D14" s="28"/>
      <c r="E14" s="29"/>
      <c r="F14" s="27"/>
      <c r="G14" s="27"/>
      <c r="H14" s="30"/>
      <c r="I14" s="27"/>
      <c r="J14" s="27"/>
      <c r="K14" s="30"/>
      <c r="L14" s="30"/>
      <c r="M14" s="30"/>
      <c r="N14" s="27"/>
      <c r="O14" s="27"/>
      <c r="P14" s="27"/>
      <c r="Q14" s="31"/>
      <c r="R14" s="7"/>
      <c r="S14" s="7"/>
      <c r="T14" s="7"/>
      <c r="X14" s="11"/>
    </row>
    <row r="15" spans="1:24" ht="19.5" customHeight="1">
      <c r="A15" s="26"/>
      <c r="B15" s="33"/>
      <c r="C15" s="33"/>
      <c r="D15" s="34"/>
      <c r="E15" s="29"/>
      <c r="F15" s="27"/>
      <c r="G15" s="27"/>
      <c r="H15" s="30"/>
      <c r="I15" s="27"/>
      <c r="J15" s="27"/>
      <c r="K15" s="30"/>
      <c r="L15" s="30"/>
      <c r="M15" s="30"/>
      <c r="N15" s="27"/>
      <c r="O15" s="27"/>
      <c r="P15" s="27"/>
      <c r="Q15" s="31"/>
      <c r="R15" s="7"/>
      <c r="S15" s="7"/>
      <c r="T15" s="7"/>
      <c r="X15" s="11"/>
    </row>
    <row r="16" spans="1:24" ht="19.5" customHeight="1">
      <c r="A16" s="26"/>
      <c r="B16" s="33"/>
      <c r="C16" s="33"/>
      <c r="D16" s="34"/>
      <c r="E16" s="29"/>
      <c r="F16" s="27"/>
      <c r="G16" s="27"/>
      <c r="H16" s="30"/>
      <c r="I16" s="27"/>
      <c r="J16" s="27"/>
      <c r="K16" s="30"/>
      <c r="L16" s="30"/>
      <c r="M16" s="30"/>
      <c r="N16" s="27"/>
      <c r="O16" s="27"/>
      <c r="P16" s="27"/>
      <c r="Q16" s="31"/>
      <c r="R16" s="7"/>
      <c r="S16" s="7"/>
      <c r="T16" s="7"/>
      <c r="X16" s="11"/>
    </row>
    <row r="17" spans="1:24" ht="19.5" customHeight="1">
      <c r="A17" s="26"/>
      <c r="B17" s="33"/>
      <c r="C17" s="33"/>
      <c r="D17" s="34"/>
      <c r="E17" s="29"/>
      <c r="F17" s="27"/>
      <c r="G17" s="27"/>
      <c r="H17" s="30"/>
      <c r="I17" s="27"/>
      <c r="J17" s="27"/>
      <c r="K17" s="30"/>
      <c r="L17" s="30"/>
      <c r="M17" s="30"/>
      <c r="N17" s="27"/>
      <c r="O17" s="27"/>
      <c r="P17" s="27"/>
      <c r="Q17" s="31"/>
      <c r="R17" s="7"/>
      <c r="S17" s="7"/>
      <c r="T17" s="7"/>
      <c r="X17" s="11"/>
    </row>
    <row r="18" spans="1:24" ht="19.5" customHeight="1">
      <c r="A18" s="26"/>
      <c r="B18" s="33"/>
      <c r="C18" s="33"/>
      <c r="D18" s="34"/>
      <c r="E18" s="29"/>
      <c r="F18" s="27"/>
      <c r="G18" s="27"/>
      <c r="H18" s="30"/>
      <c r="I18" s="27"/>
      <c r="J18" s="27"/>
      <c r="K18" s="30"/>
      <c r="L18" s="30"/>
      <c r="M18" s="30"/>
      <c r="N18" s="27"/>
      <c r="O18" s="27"/>
      <c r="P18" s="27"/>
      <c r="Q18" s="31"/>
      <c r="R18" s="7"/>
      <c r="S18" s="7"/>
      <c r="T18" s="7"/>
      <c r="X18" s="11"/>
    </row>
    <row r="19" spans="1:24" ht="19.5" customHeight="1">
      <c r="A19" s="26"/>
      <c r="B19" s="33"/>
      <c r="C19" s="33"/>
      <c r="D19" s="34"/>
      <c r="E19" s="29"/>
      <c r="F19" s="27"/>
      <c r="G19" s="27"/>
      <c r="H19" s="30"/>
      <c r="I19" s="27"/>
      <c r="J19" s="27"/>
      <c r="K19" s="30"/>
      <c r="L19" s="30"/>
      <c r="M19" s="30"/>
      <c r="N19" s="27"/>
      <c r="O19" s="27"/>
      <c r="P19" s="27"/>
      <c r="Q19" s="35"/>
      <c r="R19" s="7"/>
      <c r="S19" s="7"/>
      <c r="T19" s="7"/>
      <c r="X19" s="11"/>
    </row>
    <row r="20" spans="1:24" ht="19.5" customHeight="1">
      <c r="A20" s="26"/>
      <c r="B20" s="33"/>
      <c r="C20" s="33"/>
      <c r="D20" s="34"/>
      <c r="E20" s="29"/>
      <c r="F20" s="27"/>
      <c r="G20" s="27"/>
      <c r="H20" s="30"/>
      <c r="I20" s="27"/>
      <c r="J20" s="27"/>
      <c r="K20" s="30"/>
      <c r="L20" s="30"/>
      <c r="M20" s="30"/>
      <c r="N20" s="27"/>
      <c r="O20" s="27"/>
      <c r="P20" s="27"/>
      <c r="Q20" s="31"/>
      <c r="R20" s="7"/>
      <c r="S20" s="7"/>
      <c r="T20" s="7"/>
      <c r="X20" s="11"/>
    </row>
    <row r="21" spans="1:24" ht="19.5" customHeight="1">
      <c r="A21" s="26"/>
      <c r="B21" s="33"/>
      <c r="C21" s="33"/>
      <c r="D21" s="34"/>
      <c r="E21" s="29"/>
      <c r="F21" s="27"/>
      <c r="G21" s="27"/>
      <c r="H21" s="30"/>
      <c r="I21" s="27"/>
      <c r="J21" s="27"/>
      <c r="K21" s="30"/>
      <c r="L21" s="30"/>
      <c r="M21" s="30"/>
      <c r="N21" s="27"/>
      <c r="O21" s="27"/>
      <c r="P21" s="27"/>
      <c r="Q21" s="36"/>
      <c r="R21" s="7"/>
      <c r="S21" s="7"/>
      <c r="T21" s="7"/>
      <c r="X21" s="11"/>
    </row>
    <row r="22" spans="1:24" ht="19.5" customHeight="1">
      <c r="A22" s="26"/>
      <c r="B22" s="33"/>
      <c r="C22" s="33"/>
      <c r="D22" s="34"/>
      <c r="E22" s="29"/>
      <c r="F22" s="27"/>
      <c r="G22" s="27"/>
      <c r="H22" s="30"/>
      <c r="I22" s="27"/>
      <c r="J22" s="27"/>
      <c r="K22" s="30"/>
      <c r="L22" s="30"/>
      <c r="M22" s="30"/>
      <c r="N22" s="27"/>
      <c r="O22" s="27"/>
      <c r="P22" s="27"/>
      <c r="Q22" s="31"/>
      <c r="R22" s="7"/>
      <c r="S22" s="7"/>
      <c r="T22" s="7"/>
      <c r="X22" s="11"/>
    </row>
    <row r="23" spans="1:24" ht="19.5" customHeight="1" thickBot="1">
      <c r="A23" s="37"/>
      <c r="B23" s="38"/>
      <c r="C23" s="39"/>
      <c r="D23" s="40"/>
      <c r="E23" s="38"/>
      <c r="F23" s="38"/>
      <c r="G23" s="38"/>
      <c r="H23" s="39"/>
      <c r="I23" s="38"/>
      <c r="J23" s="38"/>
      <c r="K23" s="39"/>
      <c r="L23" s="39"/>
      <c r="M23" s="39"/>
      <c r="N23" s="38"/>
      <c r="O23" s="38"/>
      <c r="P23" s="38"/>
      <c r="Q23" s="41"/>
      <c r="R23" s="7"/>
      <c r="S23" s="7"/>
      <c r="T23" s="7"/>
      <c r="X23" s="11"/>
    </row>
    <row r="24" ht="13.5" thickTop="1"/>
    <row r="25" spans="2:20" ht="15" customHeight="1">
      <c r="B25" s="1"/>
      <c r="E25" s="2"/>
      <c r="F25" s="2"/>
      <c r="G25" s="90" t="s">
        <v>19</v>
      </c>
      <c r="H25" s="90"/>
      <c r="I25" s="90"/>
      <c r="J25" s="99"/>
      <c r="K25" s="99"/>
      <c r="L25" s="99"/>
      <c r="M25" s="99"/>
      <c r="N25" s="99"/>
      <c r="O25" s="99"/>
      <c r="P25" s="99"/>
      <c r="Q25" s="99"/>
      <c r="R25" s="8"/>
      <c r="S25" s="8"/>
      <c r="T25" s="8"/>
    </row>
    <row r="26" spans="2:20" ht="15" customHeight="1">
      <c r="B26" s="7"/>
      <c r="J26" s="89"/>
      <c r="K26" s="89"/>
      <c r="L26" s="89"/>
      <c r="M26" s="89"/>
      <c r="N26" s="89"/>
      <c r="O26" s="89"/>
      <c r="P26" s="89"/>
      <c r="Q26" s="89"/>
      <c r="R26" s="8"/>
      <c r="S26" s="8"/>
      <c r="T26" s="8"/>
    </row>
    <row r="27" spans="10:20" ht="15" customHeight="1">
      <c r="J27" s="89"/>
      <c r="K27" s="89"/>
      <c r="L27" s="89"/>
      <c r="M27" s="89"/>
      <c r="N27" s="89"/>
      <c r="O27" s="89"/>
      <c r="P27" s="89"/>
      <c r="Q27" s="89"/>
      <c r="R27" s="8"/>
      <c r="S27" s="8"/>
      <c r="T27" s="8"/>
    </row>
  </sheetData>
  <sheetProtection/>
  <mergeCells count="31">
    <mergeCell ref="A6:A7"/>
    <mergeCell ref="N4:P4"/>
    <mergeCell ref="M6:Q6"/>
    <mergeCell ref="J25:Q25"/>
    <mergeCell ref="K6:L6"/>
    <mergeCell ref="D6:D7"/>
    <mergeCell ref="B6:B7"/>
    <mergeCell ref="B1:P1"/>
    <mergeCell ref="B2:P2"/>
    <mergeCell ref="C3:E3"/>
    <mergeCell ref="G3:H3"/>
    <mergeCell ref="I3:M3"/>
    <mergeCell ref="N3:P3"/>
    <mergeCell ref="A3:B3"/>
    <mergeCell ref="U6:U7"/>
    <mergeCell ref="J27:Q27"/>
    <mergeCell ref="G25:I25"/>
    <mergeCell ref="J26:Q26"/>
    <mergeCell ref="T6:T7"/>
    <mergeCell ref="S6:S7"/>
    <mergeCell ref="R6:R7"/>
    <mergeCell ref="V6:X6"/>
    <mergeCell ref="H4:I4"/>
    <mergeCell ref="B5:Q5"/>
    <mergeCell ref="A4:B4"/>
    <mergeCell ref="C4:E4"/>
    <mergeCell ref="F4:G4"/>
    <mergeCell ref="E6:G6"/>
    <mergeCell ref="H6:J6"/>
    <mergeCell ref="J4:M4"/>
    <mergeCell ref="C6:C7"/>
  </mergeCells>
  <printOptions horizontalCentered="1"/>
  <pageMargins left="0.15" right="0.18" top="0.4" bottom="0.19" header="0.24" footer="0.1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tabSelected="1" zoomScalePageLayoutView="0" workbookViewId="0" topLeftCell="A7">
      <selection activeCell="J4" sqref="J4:M4"/>
    </sheetView>
  </sheetViews>
  <sheetFormatPr defaultColWidth="9.140625" defaultRowHeight="12.75"/>
  <cols>
    <col min="1" max="1" width="6.00390625" style="0" customWidth="1"/>
    <col min="2" max="2" width="17.57421875" style="0" customWidth="1"/>
    <col min="3" max="3" width="14.00390625" style="0" customWidth="1"/>
    <col min="4" max="4" width="10.00390625" style="0" customWidth="1"/>
    <col min="5" max="5" width="7.140625" style="0" customWidth="1"/>
    <col min="6" max="6" width="7.00390625" style="0" bestFit="1" customWidth="1"/>
    <col min="7" max="8" width="7.28125" style="0" customWidth="1"/>
    <col min="9" max="9" width="7.57421875" style="0" customWidth="1"/>
    <col min="10" max="10" width="7.421875" style="0" customWidth="1"/>
    <col min="11" max="11" width="7.28125" style="0" customWidth="1"/>
    <col min="12" max="12" width="7.57421875" style="0" customWidth="1"/>
    <col min="14" max="14" width="8.8515625" style="0" customWidth="1"/>
    <col min="15" max="15" width="9.00390625" style="0" customWidth="1"/>
    <col min="16" max="16" width="11.8515625" style="0" customWidth="1"/>
    <col min="17" max="18" width="12.421875" style="0" customWidth="1"/>
  </cols>
  <sheetData>
    <row r="1" spans="2:14" ht="23.25">
      <c r="B1" s="93" t="s">
        <v>46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2:14" ht="20.25">
      <c r="B2" s="94" t="s">
        <v>39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5" ht="15.75">
      <c r="A3" s="80" t="s">
        <v>0</v>
      </c>
      <c r="B3" s="80"/>
      <c r="C3" s="95" t="s">
        <v>40</v>
      </c>
      <c r="D3" s="95"/>
      <c r="E3" s="95"/>
      <c r="F3" s="3" t="s">
        <v>1</v>
      </c>
      <c r="G3" s="95">
        <v>78</v>
      </c>
      <c r="H3" s="95"/>
      <c r="I3" s="81" t="s">
        <v>2</v>
      </c>
      <c r="J3" s="81"/>
      <c r="K3" s="81"/>
      <c r="L3" s="81"/>
      <c r="M3" s="81"/>
      <c r="N3" s="95">
        <v>3</v>
      </c>
      <c r="O3" s="106"/>
    </row>
    <row r="4" spans="1:15" ht="15.75">
      <c r="A4" s="80" t="s">
        <v>3</v>
      </c>
      <c r="B4" s="80"/>
      <c r="C4" s="78" t="s">
        <v>42</v>
      </c>
      <c r="D4" s="78"/>
      <c r="E4" s="78"/>
      <c r="F4" s="81" t="s">
        <v>4</v>
      </c>
      <c r="G4" s="81"/>
      <c r="H4" s="78" t="s">
        <v>41</v>
      </c>
      <c r="I4" s="78"/>
      <c r="J4" s="81" t="s">
        <v>5</v>
      </c>
      <c r="K4" s="81"/>
      <c r="L4" s="81"/>
      <c r="M4" s="81"/>
      <c r="N4" s="104" t="s">
        <v>43</v>
      </c>
      <c r="O4" s="105"/>
    </row>
    <row r="5" spans="2:18" ht="14.25" customHeight="1" thickBot="1"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4"/>
      <c r="Q5" s="4"/>
      <c r="R5" s="4"/>
    </row>
    <row r="6" spans="1:21" ht="24" customHeight="1" thickTop="1">
      <c r="A6" s="76" t="s">
        <v>15</v>
      </c>
      <c r="B6" s="102" t="s">
        <v>14</v>
      </c>
      <c r="C6" s="85" t="s">
        <v>16</v>
      </c>
      <c r="D6" s="100" t="s">
        <v>106</v>
      </c>
      <c r="E6" s="82" t="s">
        <v>10</v>
      </c>
      <c r="F6" s="83"/>
      <c r="G6" s="84"/>
      <c r="H6" s="82" t="s">
        <v>9</v>
      </c>
      <c r="I6" s="83"/>
      <c r="J6" s="84"/>
      <c r="K6" s="82" t="s">
        <v>27</v>
      </c>
      <c r="L6" s="83"/>
      <c r="M6" s="82" t="s">
        <v>18</v>
      </c>
      <c r="N6" s="83"/>
      <c r="O6" s="98"/>
      <c r="P6" s="92" t="s">
        <v>31</v>
      </c>
      <c r="Q6" s="91" t="s">
        <v>32</v>
      </c>
      <c r="R6" s="91" t="s">
        <v>33</v>
      </c>
      <c r="S6" s="87" t="s">
        <v>21</v>
      </c>
      <c r="T6" s="75" t="s">
        <v>126</v>
      </c>
      <c r="U6" s="75" t="s">
        <v>45</v>
      </c>
    </row>
    <row r="7" spans="1:21" ht="55.5" customHeight="1" thickBot="1">
      <c r="A7" s="103"/>
      <c r="B7" s="74"/>
      <c r="C7" s="86"/>
      <c r="D7" s="101"/>
      <c r="E7" s="13" t="s">
        <v>28</v>
      </c>
      <c r="F7" s="13" t="s">
        <v>12</v>
      </c>
      <c r="G7" s="13" t="s">
        <v>13</v>
      </c>
      <c r="H7" s="13" t="s">
        <v>29</v>
      </c>
      <c r="I7" s="13" t="s">
        <v>12</v>
      </c>
      <c r="J7" s="13" t="s">
        <v>13</v>
      </c>
      <c r="K7" s="13" t="s">
        <v>30</v>
      </c>
      <c r="L7" s="13" t="s">
        <v>12</v>
      </c>
      <c r="M7" s="13" t="s">
        <v>20</v>
      </c>
      <c r="N7" s="14" t="s">
        <v>6</v>
      </c>
      <c r="O7" s="15" t="s">
        <v>7</v>
      </c>
      <c r="P7" s="92"/>
      <c r="Q7" s="91"/>
      <c r="R7" s="91"/>
      <c r="S7" s="88"/>
      <c r="T7" s="88" t="s">
        <v>44</v>
      </c>
      <c r="U7" s="88"/>
    </row>
    <row r="8" spans="1:22" ht="19.5" customHeight="1">
      <c r="A8" s="73">
        <v>1</v>
      </c>
      <c r="B8" s="64" t="s">
        <v>76</v>
      </c>
      <c r="C8" s="65" t="s">
        <v>89</v>
      </c>
      <c r="D8" s="66" t="s">
        <v>107</v>
      </c>
      <c r="E8" s="53">
        <v>0.34722222222222227</v>
      </c>
      <c r="F8" s="53">
        <v>0.4234375</v>
      </c>
      <c r="G8" s="53">
        <v>0.4278935185185185</v>
      </c>
      <c r="H8" s="54">
        <f aca="true" t="shared" si="0" ref="H8:H32">+G8+S8</f>
        <v>0.4417824074074074</v>
      </c>
      <c r="I8" s="53">
        <v>0.5297453703703704</v>
      </c>
      <c r="J8" s="53">
        <v>0.5344560185185185</v>
      </c>
      <c r="K8" s="54">
        <f aca="true" t="shared" si="1" ref="K8:K32">+J8+S8</f>
        <v>0.5483449074074074</v>
      </c>
      <c r="L8" s="55">
        <v>0.6494212962962963</v>
      </c>
      <c r="M8" s="50">
        <f aca="true" t="shared" si="2" ref="M8:M22">+P8+Q8+R8</f>
        <v>0.2744212962962963</v>
      </c>
      <c r="N8" s="45" t="s">
        <v>110</v>
      </c>
      <c r="O8" s="46">
        <f>+U8*V8+T8</f>
        <v>185</v>
      </c>
      <c r="P8" s="9">
        <f aca="true" t="shared" si="3" ref="P8:P32">+G8-E8</f>
        <v>0.08067129629629621</v>
      </c>
      <c r="Q8" s="9">
        <f aca="true" t="shared" si="4" ref="Q8:Q32">+J8-H8</f>
        <v>0.09267361111111116</v>
      </c>
      <c r="R8" s="9">
        <f aca="true" t="shared" si="5" ref="R8:R32">+L8-K8</f>
        <v>0.10107638888888892</v>
      </c>
      <c r="S8" s="5">
        <v>0.013888888888888888</v>
      </c>
      <c r="T8" s="43">
        <v>100</v>
      </c>
      <c r="U8" s="43">
        <v>100</v>
      </c>
      <c r="V8">
        <v>0.85</v>
      </c>
    </row>
    <row r="9" spans="1:22" ht="19.5" customHeight="1">
      <c r="A9" s="44">
        <v>2</v>
      </c>
      <c r="B9" s="67" t="s">
        <v>73</v>
      </c>
      <c r="C9" s="67" t="s">
        <v>86</v>
      </c>
      <c r="D9" s="68" t="s">
        <v>105</v>
      </c>
      <c r="E9" s="56">
        <v>0.34375</v>
      </c>
      <c r="F9" s="56">
        <v>0.41886574074074073</v>
      </c>
      <c r="G9" s="56">
        <v>0.42037037037037034</v>
      </c>
      <c r="H9" s="57">
        <f t="shared" si="0"/>
        <v>0.43425925925925923</v>
      </c>
      <c r="I9" s="56">
        <v>0.5282986111111111</v>
      </c>
      <c r="J9" s="56">
        <v>0.5299189814814814</v>
      </c>
      <c r="K9" s="57">
        <f t="shared" si="1"/>
        <v>0.5438078703703703</v>
      </c>
      <c r="L9" s="57">
        <v>0.6467592592592593</v>
      </c>
      <c r="M9" s="51">
        <f t="shared" si="2"/>
        <v>0.2752314814814815</v>
      </c>
      <c r="N9" s="47" t="s">
        <v>111</v>
      </c>
      <c r="O9" s="48">
        <f aca="true" t="shared" si="6" ref="O9:O22">+U9*V9+T9</f>
        <v>179.89999999999998</v>
      </c>
      <c r="P9" s="9">
        <f t="shared" si="3"/>
        <v>0.07662037037037034</v>
      </c>
      <c r="Q9" s="9">
        <f t="shared" si="4"/>
        <v>0.09565972222222219</v>
      </c>
      <c r="R9" s="9">
        <f t="shared" si="5"/>
        <v>0.102951388888889</v>
      </c>
      <c r="S9" s="5">
        <v>0.013888888888888888</v>
      </c>
      <c r="T9" s="43">
        <v>100</v>
      </c>
      <c r="U9" s="43">
        <v>94</v>
      </c>
      <c r="V9">
        <v>0.85</v>
      </c>
    </row>
    <row r="10" spans="1:22" ht="19.5" customHeight="1">
      <c r="A10" s="44">
        <v>3</v>
      </c>
      <c r="B10" s="67" t="s">
        <v>77</v>
      </c>
      <c r="C10" s="67" t="s">
        <v>91</v>
      </c>
      <c r="D10" s="68" t="s">
        <v>108</v>
      </c>
      <c r="E10" s="56">
        <v>0.3506944444444444</v>
      </c>
      <c r="F10" s="56">
        <v>0.4271412037037037</v>
      </c>
      <c r="G10" s="56">
        <v>0.42965277777777783</v>
      </c>
      <c r="H10" s="57">
        <f t="shared" si="0"/>
        <v>0.4435416666666667</v>
      </c>
      <c r="I10" s="56">
        <v>0.5274537037037037</v>
      </c>
      <c r="J10" s="56">
        <v>0.5323842592592593</v>
      </c>
      <c r="K10" s="57">
        <f t="shared" si="1"/>
        <v>0.5462731481481481</v>
      </c>
      <c r="L10" s="57">
        <v>0.6559837962962963</v>
      </c>
      <c r="M10" s="51">
        <f t="shared" si="2"/>
        <v>0.2775115740740742</v>
      </c>
      <c r="N10" s="47" t="s">
        <v>112</v>
      </c>
      <c r="O10" s="48">
        <f t="shared" si="6"/>
        <v>176.5</v>
      </c>
      <c r="P10" s="9">
        <f t="shared" si="3"/>
        <v>0.07895833333333341</v>
      </c>
      <c r="Q10" s="9">
        <f t="shared" si="4"/>
        <v>0.08884259259259253</v>
      </c>
      <c r="R10" s="9">
        <f t="shared" si="5"/>
        <v>0.10971064814814824</v>
      </c>
      <c r="S10" s="5">
        <v>0.013888888888888888</v>
      </c>
      <c r="T10" s="43">
        <v>100</v>
      </c>
      <c r="U10" s="43">
        <v>90</v>
      </c>
      <c r="V10">
        <v>0.85</v>
      </c>
    </row>
    <row r="11" spans="1:22" ht="19.5" customHeight="1">
      <c r="A11" s="44">
        <v>4</v>
      </c>
      <c r="B11" s="67" t="s">
        <v>70</v>
      </c>
      <c r="C11" s="67" t="s">
        <v>83</v>
      </c>
      <c r="D11" s="68" t="s">
        <v>109</v>
      </c>
      <c r="E11" s="56">
        <v>0.34027777777777773</v>
      </c>
      <c r="F11" s="56">
        <v>0.4199652777777778</v>
      </c>
      <c r="G11" s="56">
        <v>0.4236111111111111</v>
      </c>
      <c r="H11" s="57">
        <f t="shared" si="0"/>
        <v>0.4375</v>
      </c>
      <c r="I11" s="56">
        <v>0.5297453703703704</v>
      </c>
      <c r="J11" s="56">
        <v>0.5335185185185185</v>
      </c>
      <c r="K11" s="57">
        <f t="shared" si="1"/>
        <v>0.5474074074074073</v>
      </c>
      <c r="L11" s="57">
        <v>0.6494212962962963</v>
      </c>
      <c r="M11" s="51">
        <f t="shared" si="2"/>
        <v>0.28136574074074083</v>
      </c>
      <c r="N11" s="47" t="s">
        <v>114</v>
      </c>
      <c r="O11" s="48">
        <f t="shared" si="6"/>
        <v>174.8</v>
      </c>
      <c r="P11" s="9">
        <f t="shared" si="3"/>
        <v>0.08333333333333337</v>
      </c>
      <c r="Q11" s="9">
        <f t="shared" si="4"/>
        <v>0.0960185185185185</v>
      </c>
      <c r="R11" s="9">
        <f t="shared" si="5"/>
        <v>0.10201388888888896</v>
      </c>
      <c r="S11" s="5">
        <v>0.013888888888888888</v>
      </c>
      <c r="T11" s="43">
        <v>100</v>
      </c>
      <c r="U11" s="43">
        <v>88</v>
      </c>
      <c r="V11">
        <v>0.85</v>
      </c>
    </row>
    <row r="12" spans="1:22" ht="19.5" customHeight="1">
      <c r="A12" s="44">
        <v>5</v>
      </c>
      <c r="B12" s="67" t="s">
        <v>69</v>
      </c>
      <c r="C12" s="67" t="s">
        <v>82</v>
      </c>
      <c r="D12" s="68" t="s">
        <v>109</v>
      </c>
      <c r="E12" s="56">
        <v>0.34027777777777773</v>
      </c>
      <c r="F12" s="56">
        <v>0.4199652777777778</v>
      </c>
      <c r="G12" s="56">
        <v>0.421875</v>
      </c>
      <c r="H12" s="57">
        <f t="shared" si="0"/>
        <v>0.4357638888888889</v>
      </c>
      <c r="I12" s="56">
        <v>0.5297453703703704</v>
      </c>
      <c r="J12" s="56">
        <v>0.5334606481481482</v>
      </c>
      <c r="K12" s="57">
        <f t="shared" si="1"/>
        <v>0.547349537037037</v>
      </c>
      <c r="L12" s="57">
        <v>0.6559837962962963</v>
      </c>
      <c r="M12" s="51">
        <f t="shared" si="2"/>
        <v>0.28792824074074086</v>
      </c>
      <c r="N12" s="47" t="s">
        <v>115</v>
      </c>
      <c r="O12" s="48">
        <f t="shared" si="6"/>
        <v>173.1</v>
      </c>
      <c r="P12" s="9">
        <f t="shared" si="3"/>
        <v>0.08159722222222227</v>
      </c>
      <c r="Q12" s="9">
        <f t="shared" si="4"/>
        <v>0.0976967592592593</v>
      </c>
      <c r="R12" s="9">
        <f t="shared" si="5"/>
        <v>0.10863425925925929</v>
      </c>
      <c r="S12" s="5">
        <v>0.013888888888888888</v>
      </c>
      <c r="T12" s="43">
        <v>100</v>
      </c>
      <c r="U12" s="43">
        <v>86</v>
      </c>
      <c r="V12">
        <v>0.85</v>
      </c>
    </row>
    <row r="13" spans="1:22" ht="19.5" customHeight="1">
      <c r="A13" s="44">
        <v>6</v>
      </c>
      <c r="B13" s="67" t="s">
        <v>79</v>
      </c>
      <c r="C13" s="67" t="s">
        <v>93</v>
      </c>
      <c r="D13" s="68" t="s">
        <v>108</v>
      </c>
      <c r="E13" s="56">
        <v>0.3506944444444444</v>
      </c>
      <c r="F13" s="56">
        <v>0.42842592592592593</v>
      </c>
      <c r="G13" s="56">
        <v>0.4322106481481482</v>
      </c>
      <c r="H13" s="57">
        <f t="shared" si="0"/>
        <v>0.4460995370370371</v>
      </c>
      <c r="I13" s="56">
        <v>0.5414351851851852</v>
      </c>
      <c r="J13" s="56">
        <v>0.5455439814814814</v>
      </c>
      <c r="K13" s="57">
        <f t="shared" si="1"/>
        <v>0.5594328703703703</v>
      </c>
      <c r="L13" s="57">
        <v>0.6681365740740741</v>
      </c>
      <c r="M13" s="51">
        <f t="shared" si="2"/>
        <v>0.28966435185185196</v>
      </c>
      <c r="N13" s="47" t="s">
        <v>116</v>
      </c>
      <c r="O13" s="48">
        <f t="shared" si="6"/>
        <v>171.39999999999998</v>
      </c>
      <c r="P13" s="9">
        <f t="shared" si="3"/>
        <v>0.08151620370370377</v>
      </c>
      <c r="Q13" s="9">
        <f t="shared" si="4"/>
        <v>0.09944444444444434</v>
      </c>
      <c r="R13" s="9">
        <f t="shared" si="5"/>
        <v>0.10870370370370386</v>
      </c>
      <c r="S13" s="5">
        <v>0.013888888888888888</v>
      </c>
      <c r="T13" s="43">
        <v>100</v>
      </c>
      <c r="U13" s="43">
        <v>84</v>
      </c>
      <c r="V13">
        <v>0.85</v>
      </c>
    </row>
    <row r="14" spans="1:22" ht="19.5" customHeight="1">
      <c r="A14" s="44">
        <v>7</v>
      </c>
      <c r="B14" s="67" t="s">
        <v>78</v>
      </c>
      <c r="C14" s="67" t="s">
        <v>92</v>
      </c>
      <c r="D14" s="68" t="s">
        <v>108</v>
      </c>
      <c r="E14" s="56">
        <v>0.3506944444444444</v>
      </c>
      <c r="F14" s="56">
        <v>0.4284953703703704</v>
      </c>
      <c r="G14" s="56">
        <v>0.4372337962962963</v>
      </c>
      <c r="H14" s="57">
        <f t="shared" si="0"/>
        <v>0.45112268518518517</v>
      </c>
      <c r="I14" s="56">
        <v>0.5418518518518519</v>
      </c>
      <c r="J14" s="56">
        <v>0.5498611111111111</v>
      </c>
      <c r="K14" s="57">
        <f t="shared" si="1"/>
        <v>0.56375</v>
      </c>
      <c r="L14" s="57">
        <v>0.6681712962962963</v>
      </c>
      <c r="M14" s="51">
        <f t="shared" si="2"/>
        <v>0.2896990740740742</v>
      </c>
      <c r="N14" s="47" t="s">
        <v>117</v>
      </c>
      <c r="O14" s="48">
        <f t="shared" si="6"/>
        <v>169.7</v>
      </c>
      <c r="P14" s="9">
        <f t="shared" si="3"/>
        <v>0.08653935185185185</v>
      </c>
      <c r="Q14" s="9">
        <f t="shared" si="4"/>
        <v>0.09873842592592597</v>
      </c>
      <c r="R14" s="9">
        <f t="shared" si="5"/>
        <v>0.10442129629629637</v>
      </c>
      <c r="S14" s="5">
        <v>0.013888888888888888</v>
      </c>
      <c r="T14" s="43">
        <v>100</v>
      </c>
      <c r="U14" s="43">
        <v>82</v>
      </c>
      <c r="V14">
        <v>0.85</v>
      </c>
    </row>
    <row r="15" spans="1:22" ht="19.5" customHeight="1">
      <c r="A15" s="44">
        <v>8</v>
      </c>
      <c r="B15" s="67" t="s">
        <v>100</v>
      </c>
      <c r="C15" s="67" t="s">
        <v>88</v>
      </c>
      <c r="D15" s="68" t="s">
        <v>107</v>
      </c>
      <c r="E15" s="56">
        <v>0.34722222222222227</v>
      </c>
      <c r="F15" s="56">
        <v>0.42972222222222217</v>
      </c>
      <c r="G15" s="56">
        <v>0.43471064814814814</v>
      </c>
      <c r="H15" s="57">
        <f t="shared" si="0"/>
        <v>0.44859953703703703</v>
      </c>
      <c r="I15" s="56">
        <v>0.5449768518518519</v>
      </c>
      <c r="J15" s="56">
        <v>0.5500694444444444</v>
      </c>
      <c r="K15" s="57">
        <f t="shared" si="1"/>
        <v>0.5639583333333332</v>
      </c>
      <c r="L15" s="57">
        <v>0.6723958333333333</v>
      </c>
      <c r="M15" s="51">
        <f t="shared" si="2"/>
        <v>0.2973958333333333</v>
      </c>
      <c r="N15" s="47" t="s">
        <v>118</v>
      </c>
      <c r="O15" s="48">
        <f t="shared" si="6"/>
        <v>168</v>
      </c>
      <c r="P15" s="9">
        <f t="shared" si="3"/>
        <v>0.08748842592592587</v>
      </c>
      <c r="Q15" s="9">
        <f t="shared" si="4"/>
        <v>0.10146990740740736</v>
      </c>
      <c r="R15" s="9">
        <f t="shared" si="5"/>
        <v>0.10843750000000008</v>
      </c>
      <c r="S15" s="5">
        <v>0.013888888888888888</v>
      </c>
      <c r="T15" s="43">
        <v>100</v>
      </c>
      <c r="U15" s="43">
        <v>80</v>
      </c>
      <c r="V15">
        <v>0.85</v>
      </c>
    </row>
    <row r="16" spans="1:22" ht="19.5" customHeight="1">
      <c r="A16" s="44">
        <v>9</v>
      </c>
      <c r="B16" s="67" t="s">
        <v>75</v>
      </c>
      <c r="C16" s="67" t="s">
        <v>87</v>
      </c>
      <c r="D16" s="68" t="s">
        <v>107</v>
      </c>
      <c r="E16" s="56">
        <v>0.34722222222222227</v>
      </c>
      <c r="F16" s="56">
        <v>0.4298032407407408</v>
      </c>
      <c r="G16" s="56">
        <v>0.4373263888888889</v>
      </c>
      <c r="H16" s="57">
        <f t="shared" si="0"/>
        <v>0.4512152777777778</v>
      </c>
      <c r="I16" s="56">
        <v>0.5450231481481481</v>
      </c>
      <c r="J16" s="56">
        <v>0.5587268518518519</v>
      </c>
      <c r="K16" s="57">
        <f t="shared" si="1"/>
        <v>0.5726157407407407</v>
      </c>
      <c r="L16" s="57">
        <v>0.7192708333333333</v>
      </c>
      <c r="M16" s="51">
        <f t="shared" si="2"/>
        <v>0.3442708333333333</v>
      </c>
      <c r="N16" s="47" t="s">
        <v>119</v>
      </c>
      <c r="O16" s="48">
        <f t="shared" si="6"/>
        <v>166.3</v>
      </c>
      <c r="P16" s="9">
        <f t="shared" si="3"/>
        <v>0.09010416666666665</v>
      </c>
      <c r="Q16" s="9">
        <f t="shared" si="4"/>
        <v>0.10751157407407408</v>
      </c>
      <c r="R16" s="9">
        <f t="shared" si="5"/>
        <v>0.14665509259259257</v>
      </c>
      <c r="S16" s="5">
        <v>0.013888888888888888</v>
      </c>
      <c r="T16" s="43">
        <v>100</v>
      </c>
      <c r="U16" s="43">
        <v>78</v>
      </c>
      <c r="V16">
        <v>0.85</v>
      </c>
    </row>
    <row r="17" spans="1:22" ht="19.5" customHeight="1">
      <c r="A17" s="44">
        <v>10</v>
      </c>
      <c r="B17" s="67" t="s">
        <v>74</v>
      </c>
      <c r="C17" s="67" t="s">
        <v>113</v>
      </c>
      <c r="D17" s="68" t="s">
        <v>105</v>
      </c>
      <c r="E17" s="56">
        <v>0.34375</v>
      </c>
      <c r="F17" s="56">
        <v>0.43711805555555555</v>
      </c>
      <c r="G17" s="56">
        <v>0.44170138888888894</v>
      </c>
      <c r="H17" s="57">
        <f t="shared" si="0"/>
        <v>0.45559027777777783</v>
      </c>
      <c r="I17" s="56">
        <v>0.5633101851851852</v>
      </c>
      <c r="J17" s="56">
        <v>0.565625</v>
      </c>
      <c r="K17" s="57">
        <f t="shared" si="1"/>
        <v>0.5795138888888889</v>
      </c>
      <c r="L17" s="57">
        <v>0.7192592592592592</v>
      </c>
      <c r="M17" s="51">
        <f t="shared" si="2"/>
        <v>0.3477314814814814</v>
      </c>
      <c r="N17" s="47" t="s">
        <v>120</v>
      </c>
      <c r="O17" s="48">
        <f t="shared" si="6"/>
        <v>164.6</v>
      </c>
      <c r="P17" s="9">
        <f t="shared" si="3"/>
        <v>0.09795138888888894</v>
      </c>
      <c r="Q17" s="9">
        <f t="shared" si="4"/>
        <v>0.11003472222222221</v>
      </c>
      <c r="R17" s="9">
        <f t="shared" si="5"/>
        <v>0.13974537037037027</v>
      </c>
      <c r="S17" s="5">
        <v>0.013888888888888888</v>
      </c>
      <c r="T17" s="43">
        <v>100</v>
      </c>
      <c r="U17" s="43">
        <v>76</v>
      </c>
      <c r="V17">
        <v>0.85</v>
      </c>
    </row>
    <row r="18" spans="1:22" ht="19.5" customHeight="1">
      <c r="A18" s="44">
        <v>11</v>
      </c>
      <c r="B18" s="67" t="s">
        <v>60</v>
      </c>
      <c r="C18" s="67" t="s">
        <v>65</v>
      </c>
      <c r="D18" s="69" t="s">
        <v>104</v>
      </c>
      <c r="E18" s="56">
        <v>0.3368055555555556</v>
      </c>
      <c r="F18" s="56">
        <v>0.46516203703703707</v>
      </c>
      <c r="G18" s="56">
        <v>0.4698263888888889</v>
      </c>
      <c r="H18" s="57">
        <f t="shared" si="0"/>
        <v>0.4837152777777778</v>
      </c>
      <c r="I18" s="56">
        <v>0.5825694444444445</v>
      </c>
      <c r="J18" s="56">
        <v>0.5938310185185185</v>
      </c>
      <c r="K18" s="57">
        <f t="shared" si="1"/>
        <v>0.6077199074074073</v>
      </c>
      <c r="L18" s="57">
        <v>0.7222222222222222</v>
      </c>
      <c r="M18" s="52">
        <f t="shared" si="2"/>
        <v>0.3576388888888889</v>
      </c>
      <c r="N18" s="47" t="s">
        <v>121</v>
      </c>
      <c r="O18" s="48">
        <f t="shared" si="6"/>
        <v>162.9</v>
      </c>
      <c r="P18" s="9">
        <f t="shared" si="3"/>
        <v>0.1330208333333333</v>
      </c>
      <c r="Q18" s="9">
        <f t="shared" si="4"/>
        <v>0.11011574074074071</v>
      </c>
      <c r="R18" s="9">
        <f t="shared" si="5"/>
        <v>0.11450231481481488</v>
      </c>
      <c r="S18" s="5">
        <v>0.013888888888888888</v>
      </c>
      <c r="T18" s="43">
        <v>100</v>
      </c>
      <c r="U18" s="43">
        <v>74</v>
      </c>
      <c r="V18">
        <v>0.85</v>
      </c>
    </row>
    <row r="19" spans="1:22" ht="19.5" customHeight="1">
      <c r="A19" s="44">
        <v>12</v>
      </c>
      <c r="B19" s="67" t="s">
        <v>72</v>
      </c>
      <c r="C19" s="67" t="s">
        <v>85</v>
      </c>
      <c r="D19" s="68" t="s">
        <v>105</v>
      </c>
      <c r="E19" s="56">
        <v>0.34375</v>
      </c>
      <c r="F19" s="56">
        <v>0.4621527777777778</v>
      </c>
      <c r="G19" s="56">
        <v>0.47053240740740737</v>
      </c>
      <c r="H19" s="57">
        <f t="shared" si="0"/>
        <v>0.48442129629629627</v>
      </c>
      <c r="I19" s="56">
        <v>0.585949074074074</v>
      </c>
      <c r="J19" s="56">
        <v>0.5984259259259259</v>
      </c>
      <c r="K19" s="57">
        <f t="shared" si="1"/>
        <v>0.6123148148148148</v>
      </c>
      <c r="L19" s="57">
        <v>0.7754513888888889</v>
      </c>
      <c r="M19" s="52">
        <f t="shared" si="2"/>
        <v>0.40392361111111114</v>
      </c>
      <c r="N19" s="47" t="s">
        <v>122</v>
      </c>
      <c r="O19" s="48">
        <f t="shared" si="6"/>
        <v>161.2</v>
      </c>
      <c r="P19" s="9">
        <f t="shared" si="3"/>
        <v>0.12678240740740737</v>
      </c>
      <c r="Q19" s="9">
        <f t="shared" si="4"/>
        <v>0.11400462962962965</v>
      </c>
      <c r="R19" s="9">
        <f t="shared" si="5"/>
        <v>0.16313657407407411</v>
      </c>
      <c r="S19" s="5">
        <v>0.013888888888888888</v>
      </c>
      <c r="T19" s="43">
        <v>100</v>
      </c>
      <c r="U19" s="43">
        <v>72</v>
      </c>
      <c r="V19">
        <v>0.85</v>
      </c>
    </row>
    <row r="20" spans="1:22" ht="19.5" customHeight="1">
      <c r="A20" s="44">
        <v>13</v>
      </c>
      <c r="B20" s="70" t="s">
        <v>59</v>
      </c>
      <c r="C20" s="70" t="s">
        <v>64</v>
      </c>
      <c r="D20" s="69" t="s">
        <v>104</v>
      </c>
      <c r="E20" s="56">
        <v>0.3368055555555556</v>
      </c>
      <c r="F20" s="56">
        <v>0.4622916666666667</v>
      </c>
      <c r="G20" s="56">
        <v>0.4689236111111111</v>
      </c>
      <c r="H20" s="57">
        <f t="shared" si="0"/>
        <v>0.4828125</v>
      </c>
      <c r="I20" s="56">
        <v>0.5830324074074075</v>
      </c>
      <c r="J20" s="56">
        <v>0.5867013888888889</v>
      </c>
      <c r="K20" s="57">
        <f t="shared" si="1"/>
        <v>0.6005902777777777</v>
      </c>
      <c r="L20" s="57">
        <v>0.8121527777777778</v>
      </c>
      <c r="M20" s="52">
        <f t="shared" si="2"/>
        <v>0.4475694444444445</v>
      </c>
      <c r="N20" s="47" t="s">
        <v>123</v>
      </c>
      <c r="O20" s="48">
        <f t="shared" si="6"/>
        <v>159.5</v>
      </c>
      <c r="P20" s="9">
        <f t="shared" si="3"/>
        <v>0.1321180555555555</v>
      </c>
      <c r="Q20" s="9">
        <f t="shared" si="4"/>
        <v>0.10388888888888892</v>
      </c>
      <c r="R20" s="9">
        <f t="shared" si="5"/>
        <v>0.2115625000000001</v>
      </c>
      <c r="S20" s="5">
        <v>0.013888888888888888</v>
      </c>
      <c r="T20" s="43">
        <v>100</v>
      </c>
      <c r="U20" s="43">
        <v>70</v>
      </c>
      <c r="V20">
        <v>0.85</v>
      </c>
    </row>
    <row r="21" spans="1:22" ht="19.5" customHeight="1">
      <c r="A21" s="44">
        <v>14</v>
      </c>
      <c r="B21" s="70" t="s">
        <v>53</v>
      </c>
      <c r="C21" s="70" t="s">
        <v>56</v>
      </c>
      <c r="D21" s="69" t="s">
        <v>103</v>
      </c>
      <c r="E21" s="56">
        <v>0.3333333333333333</v>
      </c>
      <c r="F21" s="56">
        <v>0.47613425925925923</v>
      </c>
      <c r="G21" s="56">
        <v>0.4834606481481481</v>
      </c>
      <c r="H21" s="57">
        <f t="shared" si="0"/>
        <v>0.497349537037037</v>
      </c>
      <c r="I21" s="56">
        <v>0.6483796296296297</v>
      </c>
      <c r="J21" s="56">
        <v>0.6534953703703704</v>
      </c>
      <c r="K21" s="57">
        <f t="shared" si="1"/>
        <v>0.6673842592592593</v>
      </c>
      <c r="L21" s="57">
        <v>0.8356481481481483</v>
      </c>
      <c r="M21" s="52">
        <f t="shared" si="2"/>
        <v>0.4745370370370372</v>
      </c>
      <c r="N21" s="47" t="s">
        <v>124</v>
      </c>
      <c r="O21" s="48">
        <f t="shared" si="6"/>
        <v>157.8</v>
      </c>
      <c r="P21" s="9">
        <f t="shared" si="3"/>
        <v>0.15012731481481478</v>
      </c>
      <c r="Q21" s="9">
        <f t="shared" si="4"/>
        <v>0.15614583333333343</v>
      </c>
      <c r="R21" s="9">
        <f t="shared" si="5"/>
        <v>0.168263888888889</v>
      </c>
      <c r="S21" s="5">
        <v>0.013888888888888888</v>
      </c>
      <c r="T21" s="43">
        <v>100</v>
      </c>
      <c r="U21" s="43">
        <v>68</v>
      </c>
      <c r="V21">
        <v>0.85</v>
      </c>
    </row>
    <row r="22" spans="1:22" ht="19.5" customHeight="1">
      <c r="A22" s="44">
        <v>15</v>
      </c>
      <c r="B22" s="70" t="s">
        <v>47</v>
      </c>
      <c r="C22" s="70" t="s">
        <v>48</v>
      </c>
      <c r="D22" s="69" t="s">
        <v>103</v>
      </c>
      <c r="E22" s="56">
        <v>0.3333333333333333</v>
      </c>
      <c r="F22" s="56">
        <v>0.5127199074074075</v>
      </c>
      <c r="G22" s="56">
        <v>0.5149305555555556</v>
      </c>
      <c r="H22" s="57">
        <f t="shared" si="0"/>
        <v>0.5288194444444444</v>
      </c>
      <c r="I22" s="56">
        <v>0.6482175925925926</v>
      </c>
      <c r="J22" s="56">
        <v>0.6509606481481481</v>
      </c>
      <c r="K22" s="57">
        <f t="shared" si="1"/>
        <v>0.664849537037037</v>
      </c>
      <c r="L22" s="56">
        <v>0.8356481481481483</v>
      </c>
      <c r="M22" s="52">
        <f t="shared" si="2"/>
        <v>0.47453703703703726</v>
      </c>
      <c r="N22" s="47" t="s">
        <v>125</v>
      </c>
      <c r="O22" s="48">
        <f t="shared" si="6"/>
        <v>156.1</v>
      </c>
      <c r="P22" s="9">
        <f t="shared" si="3"/>
        <v>0.18159722222222224</v>
      </c>
      <c r="Q22" s="9">
        <f t="shared" si="4"/>
        <v>0.12214120370370374</v>
      </c>
      <c r="R22" s="9">
        <f t="shared" si="5"/>
        <v>0.17079861111111128</v>
      </c>
      <c r="S22" s="5">
        <v>0.013888888888888888</v>
      </c>
      <c r="T22" s="43">
        <v>100</v>
      </c>
      <c r="U22" s="43">
        <v>66</v>
      </c>
      <c r="V22">
        <v>0.85</v>
      </c>
    </row>
    <row r="23" spans="1:21" ht="19.5" customHeight="1">
      <c r="A23" s="44">
        <v>16</v>
      </c>
      <c r="B23" s="67" t="s">
        <v>80</v>
      </c>
      <c r="C23" s="67" t="s">
        <v>94</v>
      </c>
      <c r="D23" s="68" t="s">
        <v>101</v>
      </c>
      <c r="E23" s="56">
        <v>0.3506944444444444</v>
      </c>
      <c r="F23" s="56">
        <v>0.4284143518518519</v>
      </c>
      <c r="G23" s="56">
        <v>0.4328125</v>
      </c>
      <c r="H23" s="57">
        <f t="shared" si="0"/>
        <v>0.4467013888888889</v>
      </c>
      <c r="I23" s="56">
        <v>0.541724537037037</v>
      </c>
      <c r="J23" s="56">
        <v>0.5540046296296296</v>
      </c>
      <c r="K23" s="57">
        <f t="shared" si="1"/>
        <v>0.5678935185185184</v>
      </c>
      <c r="L23" s="56"/>
      <c r="M23" s="49" t="s">
        <v>98</v>
      </c>
      <c r="N23" s="47" t="s">
        <v>98</v>
      </c>
      <c r="O23" s="48">
        <v>100</v>
      </c>
      <c r="P23" s="9">
        <f t="shared" si="3"/>
        <v>0.08211805555555557</v>
      </c>
      <c r="Q23" s="9">
        <f t="shared" si="4"/>
        <v>0.10730324074074071</v>
      </c>
      <c r="R23" s="9">
        <f t="shared" si="5"/>
        <v>-0.5678935185185184</v>
      </c>
      <c r="S23" s="5">
        <v>0.013888888888888888</v>
      </c>
      <c r="T23" s="43">
        <v>78</v>
      </c>
      <c r="U23" s="43"/>
    </row>
    <row r="24" spans="1:21" ht="19.5" customHeight="1">
      <c r="A24" s="44">
        <v>17</v>
      </c>
      <c r="B24" s="67" t="s">
        <v>68</v>
      </c>
      <c r="C24" s="67" t="s">
        <v>81</v>
      </c>
      <c r="D24" s="68" t="s">
        <v>102</v>
      </c>
      <c r="E24" s="56">
        <v>0.34027777777777773</v>
      </c>
      <c r="F24" s="56">
        <v>0.4199652777777778</v>
      </c>
      <c r="G24" s="56">
        <v>0.4236111111111111</v>
      </c>
      <c r="H24" s="57">
        <f t="shared" si="0"/>
        <v>0.4375</v>
      </c>
      <c r="I24" s="56"/>
      <c r="J24" s="56"/>
      <c r="K24" s="57">
        <f t="shared" si="1"/>
        <v>0.013888888888888888</v>
      </c>
      <c r="L24" s="56"/>
      <c r="M24" s="49" t="s">
        <v>98</v>
      </c>
      <c r="N24" s="47" t="s">
        <v>98</v>
      </c>
      <c r="O24" s="48">
        <v>100</v>
      </c>
      <c r="P24" s="9">
        <f t="shared" si="3"/>
        <v>0.08333333333333337</v>
      </c>
      <c r="Q24" s="9">
        <f t="shared" si="4"/>
        <v>-0.4375</v>
      </c>
      <c r="R24" s="9">
        <f t="shared" si="5"/>
        <v>-0.013888888888888888</v>
      </c>
      <c r="S24" s="5">
        <v>0.013888888888888888</v>
      </c>
      <c r="T24" s="43">
        <v>78</v>
      </c>
      <c r="U24" s="43"/>
    </row>
    <row r="25" spans="1:21" ht="19.5" customHeight="1">
      <c r="A25" s="44">
        <v>18</v>
      </c>
      <c r="B25" s="67" t="s">
        <v>61</v>
      </c>
      <c r="C25" s="67" t="s">
        <v>66</v>
      </c>
      <c r="D25" s="69" t="s">
        <v>104</v>
      </c>
      <c r="E25" s="56">
        <v>0.3368055555555556</v>
      </c>
      <c r="F25" s="56">
        <v>0.4634375</v>
      </c>
      <c r="G25" s="56">
        <v>0.4707986111111111</v>
      </c>
      <c r="H25" s="57">
        <f t="shared" si="0"/>
        <v>0.4846875</v>
      </c>
      <c r="I25" s="56"/>
      <c r="J25" s="56"/>
      <c r="K25" s="57">
        <f t="shared" si="1"/>
        <v>0.013888888888888888</v>
      </c>
      <c r="L25" s="56"/>
      <c r="M25" s="49" t="s">
        <v>98</v>
      </c>
      <c r="N25" s="47" t="s">
        <v>98</v>
      </c>
      <c r="O25" s="48">
        <v>100</v>
      </c>
      <c r="P25" s="9">
        <f t="shared" si="3"/>
        <v>0.13399305555555552</v>
      </c>
      <c r="Q25" s="9">
        <f t="shared" si="4"/>
        <v>-0.4846875</v>
      </c>
      <c r="R25" s="9">
        <f t="shared" si="5"/>
        <v>-0.013888888888888888</v>
      </c>
      <c r="S25" s="5">
        <v>0.013888888888888888</v>
      </c>
      <c r="T25" s="43">
        <v>78</v>
      </c>
      <c r="U25" s="43">
        <v>78</v>
      </c>
    </row>
    <row r="26" spans="1:21" ht="19.5" customHeight="1">
      <c r="A26" s="44">
        <v>19</v>
      </c>
      <c r="B26" s="67" t="s">
        <v>62</v>
      </c>
      <c r="C26" s="67" t="s">
        <v>67</v>
      </c>
      <c r="D26" s="69" t="s">
        <v>95</v>
      </c>
      <c r="E26" s="56">
        <v>0.3368055555555556</v>
      </c>
      <c r="F26" s="56">
        <v>0.4663888888888889</v>
      </c>
      <c r="G26" s="56">
        <v>0.477650462962963</v>
      </c>
      <c r="H26" s="57">
        <f t="shared" si="0"/>
        <v>0.4915393518518519</v>
      </c>
      <c r="I26" s="56"/>
      <c r="J26" s="56"/>
      <c r="K26" s="57">
        <f t="shared" si="1"/>
        <v>0.013888888888888888</v>
      </c>
      <c r="L26" s="56"/>
      <c r="M26" s="49" t="s">
        <v>98</v>
      </c>
      <c r="N26" s="47" t="s">
        <v>98</v>
      </c>
      <c r="O26" s="48">
        <v>100</v>
      </c>
      <c r="P26" s="9">
        <f t="shared" si="3"/>
        <v>0.1408449074074074</v>
      </c>
      <c r="Q26" s="9">
        <f t="shared" si="4"/>
        <v>-0.4915393518518519</v>
      </c>
      <c r="R26" s="9">
        <f t="shared" si="5"/>
        <v>-0.013888888888888888</v>
      </c>
      <c r="S26" s="5">
        <v>0.013888888888888888</v>
      </c>
      <c r="T26" s="43"/>
      <c r="U26" s="43"/>
    </row>
    <row r="27" spans="1:21" ht="19.5" customHeight="1">
      <c r="A27" s="44">
        <v>20</v>
      </c>
      <c r="B27" s="70" t="s">
        <v>52</v>
      </c>
      <c r="C27" s="70" t="s">
        <v>55</v>
      </c>
      <c r="D27" s="69" t="s">
        <v>103</v>
      </c>
      <c r="E27" s="56">
        <v>0.3333333333333333</v>
      </c>
      <c r="F27" s="56">
        <v>0.5127893518518518</v>
      </c>
      <c r="G27" s="56">
        <v>0.5260185185185186</v>
      </c>
      <c r="H27" s="57">
        <f t="shared" si="0"/>
        <v>0.5399074074074074</v>
      </c>
      <c r="I27" s="56"/>
      <c r="J27" s="56"/>
      <c r="K27" s="57">
        <f t="shared" si="1"/>
        <v>0.013888888888888888</v>
      </c>
      <c r="L27" s="56"/>
      <c r="M27" s="49" t="s">
        <v>98</v>
      </c>
      <c r="N27" s="47" t="s">
        <v>98</v>
      </c>
      <c r="O27" s="48">
        <v>100</v>
      </c>
      <c r="P27" s="9">
        <f t="shared" si="3"/>
        <v>0.19268518518518524</v>
      </c>
      <c r="Q27" s="9">
        <f t="shared" si="4"/>
        <v>-0.5399074074074074</v>
      </c>
      <c r="R27" s="9">
        <f t="shared" si="5"/>
        <v>-0.013888888888888888</v>
      </c>
      <c r="S27" s="5">
        <v>0.013888888888888888</v>
      </c>
      <c r="T27" s="43">
        <v>78</v>
      </c>
      <c r="U27" s="43">
        <v>90</v>
      </c>
    </row>
    <row r="28" spans="1:21" ht="19.5" customHeight="1">
      <c r="A28" s="44">
        <v>21</v>
      </c>
      <c r="B28" s="70" t="s">
        <v>50</v>
      </c>
      <c r="C28" s="70" t="s">
        <v>51</v>
      </c>
      <c r="D28" s="69" t="s">
        <v>103</v>
      </c>
      <c r="E28" s="56">
        <v>0.3333333333333333</v>
      </c>
      <c r="F28" s="56">
        <v>0.5127546296296296</v>
      </c>
      <c r="G28" s="56">
        <v>0.5260763888888889</v>
      </c>
      <c r="H28" s="57">
        <f t="shared" si="0"/>
        <v>0.5399652777777777</v>
      </c>
      <c r="I28" s="56">
        <v>0.6785069444444445</v>
      </c>
      <c r="J28" s="56">
        <v>0.690162037037037</v>
      </c>
      <c r="K28" s="57">
        <f t="shared" si="1"/>
        <v>0.7040509259259259</v>
      </c>
      <c r="L28" s="56"/>
      <c r="M28" s="49" t="s">
        <v>98</v>
      </c>
      <c r="N28" s="47" t="s">
        <v>98</v>
      </c>
      <c r="O28" s="48">
        <v>100</v>
      </c>
      <c r="P28" s="9">
        <f t="shared" si="3"/>
        <v>0.19274305555555554</v>
      </c>
      <c r="Q28" s="9">
        <f t="shared" si="4"/>
        <v>0.15019675925925935</v>
      </c>
      <c r="R28" s="9">
        <f t="shared" si="5"/>
        <v>-0.7040509259259259</v>
      </c>
      <c r="S28" s="5">
        <v>0.013888888888888888</v>
      </c>
      <c r="T28" s="43">
        <v>78</v>
      </c>
      <c r="U28" s="43">
        <v>94</v>
      </c>
    </row>
    <row r="29" spans="1:21" ht="19.5" customHeight="1">
      <c r="A29" s="44">
        <v>22</v>
      </c>
      <c r="B29" s="70" t="s">
        <v>54</v>
      </c>
      <c r="C29" s="70" t="s">
        <v>57</v>
      </c>
      <c r="D29" s="69" t="s">
        <v>49</v>
      </c>
      <c r="E29" s="56">
        <v>0.3333333333333333</v>
      </c>
      <c r="F29" s="56">
        <v>0.506712962962963</v>
      </c>
      <c r="G29" s="56">
        <v>0.5088194444444444</v>
      </c>
      <c r="H29" s="57">
        <f t="shared" si="0"/>
        <v>0.5227083333333332</v>
      </c>
      <c r="I29" s="56">
        <v>0.787962962962963</v>
      </c>
      <c r="J29" s="56">
        <v>0.7889583333333333</v>
      </c>
      <c r="K29" s="57">
        <f t="shared" si="1"/>
        <v>0.8028472222222222</v>
      </c>
      <c r="L29" s="56"/>
      <c r="M29" s="49" t="s">
        <v>97</v>
      </c>
      <c r="N29" s="47" t="s">
        <v>97</v>
      </c>
      <c r="O29" s="48">
        <v>100</v>
      </c>
      <c r="P29" s="9">
        <f t="shared" si="3"/>
        <v>0.17548611111111106</v>
      </c>
      <c r="Q29" s="9">
        <f t="shared" si="4"/>
        <v>0.2662500000000001</v>
      </c>
      <c r="R29" s="9">
        <f t="shared" si="5"/>
        <v>-0.8028472222222222</v>
      </c>
      <c r="S29" s="5">
        <v>0.013888888888888888</v>
      </c>
      <c r="T29" s="43">
        <v>78</v>
      </c>
      <c r="U29" s="43">
        <v>86</v>
      </c>
    </row>
    <row r="30" spans="1:21" ht="19.5" customHeight="1">
      <c r="A30" s="44">
        <v>23</v>
      </c>
      <c r="B30" s="67" t="s">
        <v>96</v>
      </c>
      <c r="C30" s="67" t="s">
        <v>90</v>
      </c>
      <c r="D30" s="68" t="s">
        <v>107</v>
      </c>
      <c r="E30" s="56">
        <v>0.34722222222222227</v>
      </c>
      <c r="F30" s="56"/>
      <c r="G30" s="56"/>
      <c r="H30" s="57">
        <f t="shared" si="0"/>
        <v>0.013888888888888888</v>
      </c>
      <c r="I30" s="56"/>
      <c r="J30" s="56"/>
      <c r="K30" s="57">
        <f t="shared" si="1"/>
        <v>0.013888888888888888</v>
      </c>
      <c r="L30" s="56"/>
      <c r="M30" s="49" t="s">
        <v>99</v>
      </c>
      <c r="N30" s="47" t="s">
        <v>99</v>
      </c>
      <c r="O30" s="48">
        <v>100</v>
      </c>
      <c r="P30" s="9">
        <f t="shared" si="3"/>
        <v>-0.34722222222222227</v>
      </c>
      <c r="Q30" s="9">
        <f t="shared" si="4"/>
        <v>-0.013888888888888888</v>
      </c>
      <c r="R30" s="9">
        <f t="shared" si="5"/>
        <v>-0.013888888888888888</v>
      </c>
      <c r="S30" s="5">
        <v>0.013888888888888888</v>
      </c>
      <c r="T30" s="43"/>
      <c r="U30" s="43"/>
    </row>
    <row r="31" spans="1:21" ht="19.5" customHeight="1">
      <c r="A31" s="44">
        <v>24</v>
      </c>
      <c r="B31" s="67" t="s">
        <v>71</v>
      </c>
      <c r="C31" s="67" t="s">
        <v>84</v>
      </c>
      <c r="D31" s="68" t="s">
        <v>105</v>
      </c>
      <c r="E31" s="56">
        <v>0.34375</v>
      </c>
      <c r="F31" s="56">
        <v>0.46238425925925924</v>
      </c>
      <c r="G31" s="56">
        <v>0.46842592592592597</v>
      </c>
      <c r="H31" s="56">
        <f t="shared" si="0"/>
        <v>0.48231481481481486</v>
      </c>
      <c r="I31" s="56">
        <v>0.585925925925926</v>
      </c>
      <c r="J31" s="56">
        <v>0.5943287037037037</v>
      </c>
      <c r="K31" s="57">
        <f t="shared" si="1"/>
        <v>0.6082175925925926</v>
      </c>
      <c r="L31" s="56"/>
      <c r="M31" s="49" t="s">
        <v>99</v>
      </c>
      <c r="N31" s="47" t="s">
        <v>99</v>
      </c>
      <c r="O31" s="48">
        <v>100</v>
      </c>
      <c r="P31" s="9">
        <f t="shared" si="3"/>
        <v>0.12467592592592597</v>
      </c>
      <c r="Q31" s="9">
        <f t="shared" si="4"/>
        <v>0.11201388888888886</v>
      </c>
      <c r="R31" s="9">
        <f t="shared" si="5"/>
        <v>-0.6082175925925926</v>
      </c>
      <c r="S31" s="5">
        <v>0.013888888888888888</v>
      </c>
      <c r="T31" s="43"/>
      <c r="U31" s="43"/>
    </row>
    <row r="32" spans="1:21" ht="19.5" customHeight="1" thickBot="1">
      <c r="A32" s="63">
        <v>25</v>
      </c>
      <c r="B32" s="71" t="s">
        <v>58</v>
      </c>
      <c r="C32" s="71" t="s">
        <v>63</v>
      </c>
      <c r="D32" s="72" t="s">
        <v>104</v>
      </c>
      <c r="E32" s="58">
        <v>0.3368055555555556</v>
      </c>
      <c r="F32" s="58">
        <v>0.4653935185185185</v>
      </c>
      <c r="G32" s="58">
        <v>0.47236111111111106</v>
      </c>
      <c r="H32" s="59">
        <f t="shared" si="0"/>
        <v>0.48624999999999996</v>
      </c>
      <c r="I32" s="58">
        <v>0.635787037037037</v>
      </c>
      <c r="J32" s="58"/>
      <c r="K32" s="59">
        <f t="shared" si="1"/>
        <v>0.013888888888888888</v>
      </c>
      <c r="L32" s="58"/>
      <c r="M32" s="60" t="s">
        <v>99</v>
      </c>
      <c r="N32" s="61" t="s">
        <v>99</v>
      </c>
      <c r="O32" s="62">
        <v>100</v>
      </c>
      <c r="P32" s="9">
        <f t="shared" si="3"/>
        <v>0.13555555555555548</v>
      </c>
      <c r="Q32" s="9">
        <f t="shared" si="4"/>
        <v>-0.48624999999999996</v>
      </c>
      <c r="R32" s="9">
        <f t="shared" si="5"/>
        <v>-0.013888888888888888</v>
      </c>
      <c r="S32" s="5">
        <v>0.013888888888888888</v>
      </c>
      <c r="T32" s="43">
        <v>78</v>
      </c>
      <c r="U32" s="43">
        <v>84</v>
      </c>
    </row>
    <row r="33" ht="13.5" thickTop="1"/>
    <row r="34" spans="2:18" ht="15" customHeight="1">
      <c r="B34" s="1"/>
      <c r="E34" s="2"/>
      <c r="F34" s="2"/>
      <c r="G34" s="90" t="s">
        <v>19</v>
      </c>
      <c r="H34" s="90"/>
      <c r="I34" s="90"/>
      <c r="J34" s="99"/>
      <c r="K34" s="99"/>
      <c r="L34" s="99"/>
      <c r="M34" s="99"/>
      <c r="N34" s="99"/>
      <c r="O34" s="99"/>
      <c r="P34" s="8"/>
      <c r="Q34" s="8"/>
      <c r="R34" s="8"/>
    </row>
    <row r="35" spans="2:18" ht="15" customHeight="1">
      <c r="B35" s="7"/>
      <c r="J35" s="89"/>
      <c r="K35" s="89"/>
      <c r="L35" s="89"/>
      <c r="M35" s="89"/>
      <c r="N35" s="89"/>
      <c r="O35" s="89"/>
      <c r="P35" s="8"/>
      <c r="Q35" s="8"/>
      <c r="R35" s="8"/>
    </row>
    <row r="36" spans="2:18" ht="15" customHeight="1">
      <c r="B36" s="7"/>
      <c r="J36" s="42"/>
      <c r="K36" s="42"/>
      <c r="L36" s="42"/>
      <c r="M36" s="42"/>
      <c r="N36" s="42"/>
      <c r="O36" s="42"/>
      <c r="P36" s="8"/>
      <c r="Q36" s="8"/>
      <c r="R36" s="8"/>
    </row>
    <row r="37" spans="10:18" ht="15" customHeight="1">
      <c r="J37" s="89"/>
      <c r="K37" s="89"/>
      <c r="L37" s="89"/>
      <c r="M37" s="89"/>
      <c r="N37" s="89"/>
      <c r="O37" s="89"/>
      <c r="P37" s="8"/>
      <c r="Q37" s="8"/>
      <c r="R37" s="8"/>
    </row>
  </sheetData>
  <sheetProtection/>
  <mergeCells count="32">
    <mergeCell ref="J37:O37"/>
    <mergeCell ref="G34:I34"/>
    <mergeCell ref="J35:O35"/>
    <mergeCell ref="R6:R7"/>
    <mergeCell ref="Q6:Q7"/>
    <mergeCell ref="P6:P7"/>
    <mergeCell ref="J34:O34"/>
    <mergeCell ref="K6:L6"/>
    <mergeCell ref="E6:G6"/>
    <mergeCell ref="H6:J6"/>
    <mergeCell ref="B1:N1"/>
    <mergeCell ref="B2:N2"/>
    <mergeCell ref="C3:E3"/>
    <mergeCell ref="G3:H3"/>
    <mergeCell ref="I3:M3"/>
    <mergeCell ref="N3:O3"/>
    <mergeCell ref="A3:B3"/>
    <mergeCell ref="N4:O4"/>
    <mergeCell ref="H4:I4"/>
    <mergeCell ref="B5:O5"/>
    <mergeCell ref="A4:B4"/>
    <mergeCell ref="C4:E4"/>
    <mergeCell ref="F4:G4"/>
    <mergeCell ref="J4:M4"/>
    <mergeCell ref="T6:T7"/>
    <mergeCell ref="U6:U7"/>
    <mergeCell ref="A6:A7"/>
    <mergeCell ref="M6:O6"/>
    <mergeCell ref="S6:S7"/>
    <mergeCell ref="D6:D7"/>
    <mergeCell ref="B6:B7"/>
    <mergeCell ref="C6:C7"/>
  </mergeCells>
  <printOptions horizontalCentered="1" verticalCentered="1"/>
  <pageMargins left="0.28" right="0.1968503937007874" top="0.3937007874015748" bottom="0.1968503937007874" header="0.2362204724409449" footer="0.11811023622047245"/>
  <pageSetup fitToHeight="1" fitToWidth="1" horizontalDpi="360" verticalDpi="36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Kramaricz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Zlatko</dc:creator>
  <cp:keywords/>
  <dc:description/>
  <cp:lastModifiedBy>Adela</cp:lastModifiedBy>
  <cp:lastPrinted>2010-05-23T08:34:03Z</cp:lastPrinted>
  <dcterms:created xsi:type="dcterms:W3CDTF">2007-05-02T09:15:32Z</dcterms:created>
  <dcterms:modified xsi:type="dcterms:W3CDTF">2010-05-25T08:20:19Z</dcterms:modified>
  <cp:category/>
  <cp:version/>
  <cp:contentType/>
  <cp:contentStatus/>
</cp:coreProperties>
</file>